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E" sheetId="1" r:id="rId4"/>
  </sheets>
  <definedNames/>
  <calcPr/>
  <extLst>
    <ext uri="GoogleSheetsCustomDataVersion2">
      <go:sheetsCustomData xmlns:go="http://customooxmlschemas.google.com/" r:id="rId5" roundtripDataChecksum="pRAUkf8Jav+/L/HuqmYSdiGdlfroGNEdi6mKAy2RJJ0="/>
    </ext>
  </extLst>
</workbook>
</file>

<file path=xl/sharedStrings.xml><?xml version="1.0" encoding="utf-8"?>
<sst xmlns="http://schemas.openxmlformats.org/spreadsheetml/2006/main" count="62" uniqueCount="54">
  <si>
    <t>INSTITUTO MUNICIPAL DE LAS MUJERES
Estado de Flujos de Efectivo
Del 01 de enero al 31 de diciembre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</si>
  <si>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</si>
  <si>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</si>
  <si>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</si>
  <si>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</si>
  <si>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</si>
  <si>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</si>
  <si>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</si>
  <si>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</si>
  <si>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</si>
  <si>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</si>
  <si>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</si>
  <si>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</si>
  <si>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</si>
  <si>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</si>
  <si>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</si>
  <si>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</si>
  <si>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</si>
  <si>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</si>
  <si>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</si>
  <si>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</si>
  <si>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</si>
  <si>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</si>
  <si>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</si>
  <si>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</si>
  <si>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</si>
  <si>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</si>
  <si>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</si>
  <si>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</si>
  <si>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</si>
  <si>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</si>
  <si>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</si>
  <si>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</si>
  <si>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</si>
  <si>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</si>
  <si>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</si>
  <si>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</si>
  <si>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</si>
  <si>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</si>
  <si>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</si>
  <si>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</si>
  <si>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</si>
  <si>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</si>
  <si>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</si>
  <si>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</si>
  <si>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</si>
  <si>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</si>
  <si>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</si>
  <si>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</si>
  <si>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</si>
  <si>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</si>
  <si>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</si>
  <si>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</si>
  <si>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PRIEGO ESPARZA JOSÉ GERARDO"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</si>
</sst>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_-* #,##0_-;\-* #,##0_-;_-* &quot;-&quot;??_-;_-@"/>
    <numFmt numFmtId="166" formatCode="0_ ;\-0\ "/>
  </numFmts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3" numFmtId="164" xfId="0" applyFont="1" applyNumberFormat="1"/>
    <xf borderId="4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 shrinkToFit="0" vertical="top" wrapText="1"/>
    </xf>
    <xf borderId="5" fillId="0" fontId="3" numFmtId="0" xfId="0" applyAlignment="1" applyBorder="1" applyFont="1">
      <alignment horizontal="center" shrinkToFit="0" vertical="top" wrapText="1"/>
    </xf>
    <xf borderId="5" fillId="0" fontId="1" numFmtId="165" xfId="0" applyAlignment="1" applyBorder="1" applyFont="1" applyNumberFormat="1">
      <alignment shrinkToFit="0" vertical="top" wrapText="1"/>
    </xf>
    <xf borderId="5" fillId="0" fontId="3" numFmtId="0" xfId="0" applyAlignment="1" applyBorder="1" applyFont="1">
      <alignment horizontal="left" shrinkToFit="0" vertical="top" wrapText="1"/>
    </xf>
    <xf borderId="5" fillId="0" fontId="3" numFmtId="166" xfId="0" applyAlignment="1" applyBorder="1" applyFont="1" applyNumberFormat="1">
      <alignment shrinkToFit="0" vertical="top" wrapText="1"/>
    </xf>
    <xf borderId="5" fillId="0" fontId="3" numFmtId="165" xfId="0" applyAlignment="1" applyBorder="1" applyFont="1" applyNumberFormat="1">
      <alignment shrinkToFit="0" vertical="top" wrapText="1"/>
    </xf>
    <xf borderId="5" fillId="0" fontId="3" numFmtId="165" xfId="0" applyAlignment="1" applyBorder="1" applyFont="1" applyNumberFormat="1">
      <alignment horizontal="center" shrinkToFit="0" vertical="top" wrapText="1"/>
    </xf>
    <xf borderId="5" fillId="0" fontId="3" numFmtId="0" xfId="0" applyAlignment="1" applyBorder="1" applyFont="1">
      <alignment shrinkToFit="0" vertical="top" wrapText="1"/>
    </xf>
    <xf borderId="5" fillId="0" fontId="1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vertical="top"/>
    </xf>
    <xf borderId="0" fillId="0" fontId="3" numFmtId="165" xfId="0" applyFont="1" applyNumberFormat="1"/>
    <xf borderId="0" fillId="0" fontId="3" numFmtId="4" xfId="0" applyFont="1" applyNumberFormat="1"/>
    <xf borderId="0" fillId="0" fontId="4" numFmtId="0" xfId="0" applyAlignment="1" applyFont="1">
      <alignment horizontal="left"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  <xf borderId="0" fillId="0" fontId="3" numFmtId="4" xfId="0" applyAlignment="1" applyFont="1" applyNumberForma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90.83"/>
    <col customWidth="1" min="2" max="3" width="25.83"/>
    <col customWidth="1" min="4" max="4" width="12.0"/>
    <col customWidth="1" min="5" max="5" width="13.0"/>
    <col customWidth="1" min="6" max="26" width="12.0"/>
  </cols>
  <sheetData>
    <row r="1" ht="45.0" customHeight="1">
      <c r="A1" s="1" t="s">
        <v>0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6" t="s">
        <v>1</v>
      </c>
      <c r="B2" s="7">
        <v>2023.0</v>
      </c>
      <c r="C2" s="7">
        <v>2022.0</v>
      </c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 t="s">
        <v>2</v>
      </c>
      <c r="B3" s="9"/>
      <c r="C3" s="9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8" t="s">
        <v>3</v>
      </c>
      <c r="B4" s="10">
        <f t="shared" ref="B4:C4" si="1">SUM(B5:B14)</f>
        <v>46299597.02</v>
      </c>
      <c r="C4" s="10">
        <f t="shared" si="1"/>
        <v>26615769.05</v>
      </c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 t="s">
        <v>4</v>
      </c>
      <c r="B5" s="12">
        <v>0.0</v>
      </c>
      <c r="C5" s="12">
        <v>0.0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1" t="s">
        <v>5</v>
      </c>
      <c r="B6" s="12">
        <v>0.0</v>
      </c>
      <c r="C6" s="12">
        <v>0.0</v>
      </c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1" t="s">
        <v>6</v>
      </c>
      <c r="B7" s="12">
        <v>0.0</v>
      </c>
      <c r="C7" s="12">
        <v>0.0</v>
      </c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1" t="s">
        <v>7</v>
      </c>
      <c r="B8" s="12">
        <v>0.0</v>
      </c>
      <c r="C8" s="12">
        <v>0.0</v>
      </c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1" t="s">
        <v>8</v>
      </c>
      <c r="B9" s="12">
        <v>0.0</v>
      </c>
      <c r="C9" s="12">
        <v>0.0</v>
      </c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1" t="s">
        <v>9</v>
      </c>
      <c r="B10" s="12">
        <v>0.0</v>
      </c>
      <c r="C10" s="12">
        <v>0.0</v>
      </c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1" t="s">
        <v>10</v>
      </c>
      <c r="B11" s="12">
        <v>0.0</v>
      </c>
      <c r="C11" s="12">
        <v>0.0</v>
      </c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1" t="s">
        <v>11</v>
      </c>
      <c r="B12" s="12">
        <v>0.0</v>
      </c>
      <c r="C12" s="12">
        <v>0.0</v>
      </c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1" t="s">
        <v>12</v>
      </c>
      <c r="B13" s="13">
        <v>4.624663554999999E7</v>
      </c>
      <c r="C13" s="13">
        <v>2.661576905E7</v>
      </c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1" t="s">
        <v>13</v>
      </c>
      <c r="B14" s="13">
        <v>52961.47</v>
      </c>
      <c r="C14" s="12">
        <v>0.0</v>
      </c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1"/>
      <c r="B15" s="14"/>
      <c r="C15" s="1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8" t="s">
        <v>14</v>
      </c>
      <c r="B16" s="10">
        <f t="shared" ref="B16:C16" si="2">+SUM(B17:B23)</f>
        <v>29870339.91</v>
      </c>
      <c r="C16" s="10">
        <f t="shared" si="2"/>
        <v>16898937.12</v>
      </c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1" t="s">
        <v>15</v>
      </c>
      <c r="B17" s="13">
        <v>2.032257485E7</v>
      </c>
      <c r="C17" s="13">
        <f>14966658.26-6186-3047-51397.62-115399.05-51397.62-51397.62-51397.62-51397.62-51397.62-17132.54-17132.54-747627.56</f>
        <v>13751747.85</v>
      </c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1" t="s">
        <v>16</v>
      </c>
      <c r="B18" s="13">
        <v>792144.4299999999</v>
      </c>
      <c r="C18" s="13">
        <f>399671.63-7460-11770.52-3361.89</f>
        <v>377079.22</v>
      </c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1" t="s">
        <v>17</v>
      </c>
      <c r="B19" s="13">
        <v>6638011.56</v>
      </c>
      <c r="C19" s="13">
        <f>2769369.06-11646.4-6498.27-1335.02-66223.98-69600-46400-124500-54698.66-68783.68</f>
        <v>2319683.05</v>
      </c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1" t="s">
        <v>18</v>
      </c>
      <c r="B20" s="15">
        <v>0.0</v>
      </c>
      <c r="C20" s="15">
        <v>0.0</v>
      </c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1" t="s">
        <v>19</v>
      </c>
      <c r="B21" s="15">
        <v>0.0</v>
      </c>
      <c r="C21" s="15">
        <v>0.0</v>
      </c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1" t="s">
        <v>20</v>
      </c>
      <c r="B22" s="15">
        <v>0.0</v>
      </c>
      <c r="C22" s="15">
        <v>0.0</v>
      </c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1" t="s">
        <v>21</v>
      </c>
      <c r="B23" s="13">
        <v>2117609.0700000003</v>
      </c>
      <c r="C23" s="13">
        <f>460867-10440</f>
        <v>450427</v>
      </c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1" t="s">
        <v>22</v>
      </c>
      <c r="B24" s="15">
        <v>0.0</v>
      </c>
      <c r="C24" s="15">
        <v>0.0</v>
      </c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1" t="s">
        <v>23</v>
      </c>
      <c r="B25" s="15">
        <v>0.0</v>
      </c>
      <c r="C25" s="15">
        <v>0.0</v>
      </c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1" t="s">
        <v>24</v>
      </c>
      <c r="B26" s="15">
        <v>0.0</v>
      </c>
      <c r="C26" s="15">
        <v>0.0</v>
      </c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1" t="s">
        <v>25</v>
      </c>
      <c r="B27" s="15">
        <v>0.0</v>
      </c>
      <c r="C27" s="15">
        <v>0.0</v>
      </c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1" t="s">
        <v>26</v>
      </c>
      <c r="B28" s="15">
        <v>0.0</v>
      </c>
      <c r="C28" s="15">
        <v>0.0</v>
      </c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1" t="s">
        <v>27</v>
      </c>
      <c r="B29" s="15">
        <v>0.0</v>
      </c>
      <c r="C29" s="15">
        <v>0.0</v>
      </c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1" t="s">
        <v>28</v>
      </c>
      <c r="B30" s="15">
        <v>0.0</v>
      </c>
      <c r="C30" s="15">
        <v>0.0</v>
      </c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1" t="s">
        <v>29</v>
      </c>
      <c r="B31" s="15">
        <v>0.0</v>
      </c>
      <c r="C31" s="15">
        <v>0.0</v>
      </c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1" t="s">
        <v>30</v>
      </c>
      <c r="B32" s="15">
        <v>0.0</v>
      </c>
      <c r="C32" s="15">
        <v>0.0</v>
      </c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8" t="s">
        <v>31</v>
      </c>
      <c r="B33" s="10">
        <f t="shared" ref="B33:C33" si="3">+B4-B16</f>
        <v>16429257.11</v>
      </c>
      <c r="C33" s="10">
        <f t="shared" si="3"/>
        <v>9716831.93</v>
      </c>
      <c r="D33" s="4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6"/>
      <c r="B34" s="14"/>
      <c r="C34" s="14"/>
      <c r="D34" s="4"/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8" t="s">
        <v>32</v>
      </c>
      <c r="B35" s="14"/>
      <c r="C35" s="14"/>
      <c r="D35" s="4"/>
      <c r="E35" s="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8" t="s">
        <v>3</v>
      </c>
      <c r="B36" s="16">
        <f t="shared" ref="B36:C36" si="4">SUM(B37:B39)</f>
        <v>0</v>
      </c>
      <c r="C36" s="16">
        <f t="shared" si="4"/>
        <v>0</v>
      </c>
      <c r="D36" s="4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1" t="s">
        <v>33</v>
      </c>
      <c r="B37" s="15">
        <v>0.0</v>
      </c>
      <c r="C37" s="15">
        <v>0.0</v>
      </c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1" t="s">
        <v>34</v>
      </c>
      <c r="B38" s="15">
        <v>0.0</v>
      </c>
      <c r="C38" s="15">
        <v>0.0</v>
      </c>
      <c r="D38" s="4"/>
      <c r="E38" s="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1" t="s">
        <v>35</v>
      </c>
      <c r="B39" s="15">
        <v>0.0</v>
      </c>
      <c r="C39" s="15">
        <v>0.0</v>
      </c>
      <c r="D39" s="4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1"/>
      <c r="B40" s="14"/>
      <c r="C40" s="14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8" t="s">
        <v>14</v>
      </c>
      <c r="B41" s="10">
        <f t="shared" ref="B41:C41" si="5">+SUM(B42:B44)</f>
        <v>5663339.33</v>
      </c>
      <c r="C41" s="10">
        <f t="shared" si="5"/>
        <v>457696.39</v>
      </c>
      <c r="D41" s="4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1" t="s">
        <v>33</v>
      </c>
      <c r="B42" s="12">
        <v>0.0</v>
      </c>
      <c r="C42" s="12">
        <v>0.0</v>
      </c>
      <c r="D42" s="4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1" t="s">
        <v>34</v>
      </c>
      <c r="B43" s="13">
        <v>5314998.33</v>
      </c>
      <c r="C43" s="13">
        <v>406236.38</v>
      </c>
      <c r="D43" s="4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1" t="s">
        <v>36</v>
      </c>
      <c r="B44" s="12">
        <v>348341.0</v>
      </c>
      <c r="C44" s="13">
        <v>51460.01</v>
      </c>
      <c r="D44" s="4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8" t="s">
        <v>37</v>
      </c>
      <c r="B45" s="10">
        <f t="shared" ref="B45:C45" si="6">+B36-B41</f>
        <v>-5663339.33</v>
      </c>
      <c r="C45" s="10">
        <f t="shared" si="6"/>
        <v>-457696.39</v>
      </c>
      <c r="D45" s="4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6"/>
      <c r="B46" s="14"/>
      <c r="C46" s="14"/>
      <c r="D46" s="4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8" t="s">
        <v>38</v>
      </c>
      <c r="B47" s="14"/>
      <c r="C47" s="14"/>
      <c r="D47" s="4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8" t="s">
        <v>3</v>
      </c>
      <c r="B48" s="10">
        <f t="shared" ref="B48:C48" si="7">+SUM(B49:B52)</f>
        <v>6251.51</v>
      </c>
      <c r="C48" s="10">
        <f t="shared" si="7"/>
        <v>1227735.02</v>
      </c>
      <c r="D48" s="4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1" t="s">
        <v>39</v>
      </c>
      <c r="B49" s="12">
        <v>0.0</v>
      </c>
      <c r="C49" s="12">
        <v>0.0</v>
      </c>
      <c r="D49" s="4"/>
      <c r="E49" s="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1" t="s">
        <v>40</v>
      </c>
      <c r="B50" s="12">
        <v>0.0</v>
      </c>
      <c r="C50" s="12">
        <v>0.0</v>
      </c>
      <c r="D50" s="4"/>
      <c r="E50" s="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1" t="s">
        <v>41</v>
      </c>
      <c r="B51" s="12">
        <v>0.0</v>
      </c>
      <c r="C51" s="12">
        <v>0.0</v>
      </c>
      <c r="D51" s="4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1" t="s">
        <v>42</v>
      </c>
      <c r="B52" s="13">
        <f>4269.96+25.5+823.76+574.46+557.83</f>
        <v>6251.51</v>
      </c>
      <c r="C52" s="13">
        <f>1227735.02</f>
        <v>1227735.02</v>
      </c>
      <c r="D52" s="4"/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1"/>
      <c r="B53" s="14"/>
      <c r="C53" s="14"/>
      <c r="D53" s="4"/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8" t="s">
        <v>14</v>
      </c>
      <c r="B54" s="10">
        <f t="shared" ref="B54:C54" si="8">+SUM(B55:B58)</f>
        <v>6820217.01</v>
      </c>
      <c r="C54" s="10">
        <f t="shared" si="8"/>
        <v>3816818.09</v>
      </c>
      <c r="D54" s="4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1" t="s">
        <v>43</v>
      </c>
      <c r="B55" s="12">
        <v>0.0</v>
      </c>
      <c r="C55" s="12">
        <v>0.0</v>
      </c>
      <c r="D55" s="4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1" t="s">
        <v>40</v>
      </c>
      <c r="B56" s="12">
        <v>0.0</v>
      </c>
      <c r="C56" s="12">
        <v>0.0</v>
      </c>
      <c r="D56" s="4"/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1" t="s">
        <v>41</v>
      </c>
      <c r="B57" s="12">
        <v>0.0</v>
      </c>
      <c r="C57" s="12">
        <v>0.0</v>
      </c>
      <c r="D57" s="4"/>
      <c r="E57" s="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1" t="s">
        <v>44</v>
      </c>
      <c r="B58" s="13">
        <v>6820217.01</v>
      </c>
      <c r="C58" s="13">
        <f>1759.94+2117429.32+6186+3047+51397.62+115399.05+51397.62+51397.62+51397.62+51397.62+51397.62+17132.54+17132.54+747627.56+7460+11770.52+3361.89+11646.4+6498.27+1335.02+66223.98+69600+46400+124500+54698.66+68783.68+10440</f>
        <v>3816818.09</v>
      </c>
      <c r="D58" s="4"/>
      <c r="E58" s="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8" t="s">
        <v>45</v>
      </c>
      <c r="B59" s="10">
        <f t="shared" ref="B59:C59" si="9">+B48-B54</f>
        <v>-6813965.5</v>
      </c>
      <c r="C59" s="10">
        <f t="shared" si="9"/>
        <v>-2589083.07</v>
      </c>
      <c r="D59" s="4"/>
      <c r="E59" s="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6"/>
      <c r="B60" s="14"/>
      <c r="C60" s="14"/>
      <c r="D60" s="4"/>
      <c r="E60" s="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8" t="s">
        <v>46</v>
      </c>
      <c r="B61" s="10">
        <f t="shared" ref="B61:C61" si="10">+B33+B45+B59</f>
        <v>3951952.28</v>
      </c>
      <c r="C61" s="10">
        <f t="shared" si="10"/>
        <v>6670052.47</v>
      </c>
      <c r="D61" s="4"/>
      <c r="E61" s="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6"/>
      <c r="B62" s="14"/>
      <c r="C62" s="14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8" t="s">
        <v>47</v>
      </c>
      <c r="B63" s="10">
        <f>+C65</f>
        <v>9878611.48</v>
      </c>
      <c r="C63" s="10">
        <v>3208559.01</v>
      </c>
      <c r="D63" s="4"/>
      <c r="E63" s="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6"/>
      <c r="B64" s="14"/>
      <c r="C64" s="14"/>
      <c r="D64" s="4"/>
      <c r="E64" s="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8" t="s">
        <v>48</v>
      </c>
      <c r="B65" s="10">
        <f t="shared" ref="B65:C65" si="11">+B63+B61</f>
        <v>13830563.76</v>
      </c>
      <c r="C65" s="10">
        <f t="shared" si="11"/>
        <v>9878611.48</v>
      </c>
      <c r="D65" s="4"/>
      <c r="E65" s="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5"/>
      <c r="B66" s="9"/>
      <c r="C66" s="17"/>
      <c r="D66" s="4"/>
      <c r="E66" s="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18"/>
      <c r="C67" s="19"/>
      <c r="D67" s="4"/>
      <c r="E67" s="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7.75" customHeight="1">
      <c r="A68" s="20" t="s">
        <v>49</v>
      </c>
      <c r="D68" s="4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21" t="s">
        <v>50</v>
      </c>
      <c r="B71" s="22" t="s">
        <v>51</v>
      </c>
      <c r="C71" s="4"/>
      <c r="D71" s="4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5.0" customHeight="1">
      <c r="A72" s="21" t="s">
        <v>52</v>
      </c>
      <c r="B72" s="23" t="s">
        <v>53</v>
      </c>
      <c r="D72" s="4"/>
      <c r="E72" s="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5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5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5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5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5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5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5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5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5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5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5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5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5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5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5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5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5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5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5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5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5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5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5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5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5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5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5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5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5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5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5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5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5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5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5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5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5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5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5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5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5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5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5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5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5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5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5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5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5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5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5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5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5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5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5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5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5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C1"/>
    <mergeCell ref="A68:C68"/>
    <mergeCell ref="B72:C72"/>
  </mergeCells>
  <printOptions/>
  <pageMargins bottom="0.7480314960629921" footer="0.0" header="0.0" left="0.7086614173228347" right="0.7086614173228347" top="0.5511811023622047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2012-12-11T20:31:36Z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